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 activeTab="1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G33" i="2" l="1"/>
  <c r="G32" i="2"/>
  <c r="G31" i="2"/>
  <c r="G30" i="2"/>
  <c r="G29" i="2"/>
  <c r="G28" i="2"/>
  <c r="G27" i="2"/>
  <c r="G26" i="2"/>
  <c r="F33" i="2"/>
  <c r="F32" i="2"/>
  <c r="F31" i="2"/>
  <c r="F30" i="2"/>
  <c r="F29" i="2"/>
  <c r="F28" i="2"/>
  <c r="F27" i="2"/>
  <c r="F26" i="2"/>
  <c r="E33" i="2"/>
  <c r="E32" i="2"/>
  <c r="E31" i="2"/>
  <c r="E30" i="2"/>
  <c r="E29" i="2"/>
  <c r="E28" i="2"/>
  <c r="E27" i="2"/>
  <c r="E26" i="2"/>
  <c r="D33" i="2"/>
  <c r="D32" i="2"/>
  <c r="D31" i="2"/>
  <c r="D30" i="2"/>
  <c r="D29" i="2"/>
  <c r="D28" i="2"/>
  <c r="D27" i="2"/>
  <c r="D26" i="2"/>
  <c r="C33" i="2"/>
  <c r="C32" i="2"/>
  <c r="C31" i="2"/>
  <c r="C30" i="2"/>
  <c r="C29" i="2"/>
  <c r="C28" i="2"/>
  <c r="C27" i="2"/>
  <c r="C26" i="2"/>
  <c r="B33" i="2"/>
  <c r="B32" i="2"/>
  <c r="B31" i="2"/>
  <c r="B30" i="2"/>
  <c r="B29" i="2"/>
  <c r="B28" i="2"/>
  <c r="B27" i="2"/>
  <c r="B26" i="2"/>
  <c r="G17" i="2"/>
  <c r="G16" i="2"/>
  <c r="G15" i="2"/>
  <c r="G14" i="2"/>
  <c r="G13" i="2"/>
  <c r="G12" i="2"/>
  <c r="G11" i="2"/>
  <c r="G10" i="2"/>
  <c r="F17" i="2"/>
  <c r="F16" i="2"/>
  <c r="F15" i="2"/>
  <c r="F14" i="2"/>
  <c r="F13" i="2"/>
  <c r="F12" i="2"/>
  <c r="F11" i="2"/>
  <c r="F10" i="2"/>
  <c r="E17" i="2"/>
  <c r="E16" i="2"/>
  <c r="E15" i="2"/>
  <c r="E14" i="2"/>
  <c r="E13" i="2"/>
  <c r="E12" i="2"/>
  <c r="E11" i="2"/>
  <c r="E10" i="2"/>
  <c r="D17" i="2"/>
  <c r="D16" i="2"/>
  <c r="D15" i="2"/>
  <c r="D14" i="2"/>
  <c r="D13" i="2"/>
  <c r="D12" i="2"/>
  <c r="D11" i="2"/>
  <c r="D10" i="2"/>
  <c r="C17" i="2"/>
  <c r="C16" i="2"/>
  <c r="C15" i="2"/>
  <c r="C14" i="2"/>
  <c r="C13" i="2"/>
  <c r="C12" i="2"/>
  <c r="C11" i="2"/>
  <c r="C10" i="2"/>
  <c r="B17" i="2"/>
  <c r="B16" i="2"/>
  <c r="B15" i="2"/>
  <c r="B14" i="2"/>
  <c r="B13" i="2"/>
  <c r="B12" i="2"/>
  <c r="B11" i="2"/>
  <c r="B10" i="2"/>
</calcChain>
</file>

<file path=xl/sharedStrings.xml><?xml version="1.0" encoding="utf-8"?>
<sst xmlns="http://schemas.openxmlformats.org/spreadsheetml/2006/main" count="23" uniqueCount="21">
  <si>
    <t>Services</t>
  </si>
  <si>
    <t xml:space="preserve">Open Acces </t>
  </si>
  <si>
    <t xml:space="preserve">Business </t>
  </si>
  <si>
    <t xml:space="preserve">Consumer </t>
  </si>
  <si>
    <t xml:space="preserve"> '            7Q</t>
  </si>
  <si>
    <t>LIVELLI</t>
  </si>
  <si>
    <t>Fixed Consumer</t>
  </si>
  <si>
    <t>Consumer Mobile</t>
  </si>
  <si>
    <t xml:space="preserve">Top Clients e PS </t>
  </si>
  <si>
    <t>Altro personale</t>
  </si>
  <si>
    <t>IT</t>
  </si>
  <si>
    <t>Network Planning</t>
  </si>
  <si>
    <t xml:space="preserve">Network Operations e  </t>
  </si>
  <si>
    <t>escluso Technical Infrastructures</t>
  </si>
  <si>
    <t xml:space="preserve">National Wholesale  </t>
  </si>
  <si>
    <t xml:space="preserve">Altro personale </t>
  </si>
  <si>
    <t xml:space="preserve"> Technology</t>
  </si>
  <si>
    <t>Telecom</t>
  </si>
  <si>
    <t xml:space="preserve">Business  </t>
  </si>
  <si>
    <t>Customer Op. Business</t>
  </si>
  <si>
    <t xml:space="preserve">          EROGAZIONI LORDE COMPLESSIVE DI GIUGNO 2012 - PREMIO DI RISULTATO 1° SEMESTRE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</si>
</sst>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quotePrefix="1" applyFill="1" applyBorder="1"/>
    <xf numFmtId="0" fontId="0" fillId="0" borderId="3" xfId="0" applyFill="1" applyBorder="1"/>
    <xf numFmtId="0" fontId="1" fillId="2" borderId="1" xfId="0" applyFont="1" applyFill="1" applyBorder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/>
    <xf numFmtId="0" fontId="1" fillId="0" borderId="0" xfId="0" quotePrefix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4"/>
    </sheetView>
  </sheetViews>
  <sheetFormatPr defaultRowHeight="15" x14ac:dyDescent="0.25"/>
  <cols>
    <col min="1" max="1" width="84.4257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workbookViewId="0">
      <selection activeCell="B4" sqref="B4"/>
    </sheetView>
  </sheetViews>
  <sheetFormatPr defaultRowHeight="15" x14ac:dyDescent="0.25"/>
  <cols>
    <col min="2" max="2" width="22.42578125" customWidth="1"/>
    <col min="3" max="3" width="22.140625" customWidth="1"/>
    <col min="4" max="4" width="31.42578125" customWidth="1"/>
    <col min="5" max="5" width="16.42578125" customWidth="1"/>
    <col min="6" max="6" width="18.42578125" customWidth="1"/>
    <col min="7" max="7" width="17" bestFit="1" customWidth="1"/>
    <col min="8" max="8" width="24.42578125" style="19" customWidth="1"/>
    <col min="9" max="9" width="9.7109375" style="19" customWidth="1"/>
    <col min="10" max="10" width="15.140625" style="19" customWidth="1"/>
    <col min="11" max="11" width="20.28515625" style="19" customWidth="1"/>
    <col min="12" max="12" width="20.5703125" style="19" customWidth="1"/>
    <col min="13" max="13" width="11.28515625" style="19" customWidth="1"/>
  </cols>
  <sheetData>
    <row r="3" spans="1:13" ht="18.75" x14ac:dyDescent="0.3">
      <c r="B3" s="22" t="s">
        <v>20</v>
      </c>
    </row>
    <row r="4" spans="1:13" x14ac:dyDescent="0.25">
      <c r="C4" s="21"/>
    </row>
    <row r="5" spans="1:13" ht="15.75" thickBot="1" x14ac:dyDescent="0.3"/>
    <row r="6" spans="1:13" x14ac:dyDescent="0.25">
      <c r="A6" s="5"/>
      <c r="B6" s="5"/>
      <c r="C6" s="5"/>
      <c r="D6" s="13" t="s">
        <v>15</v>
      </c>
      <c r="E6" s="5"/>
      <c r="F6" s="5"/>
      <c r="G6" s="5"/>
      <c r="H6" s="15"/>
      <c r="I6" s="15"/>
      <c r="J6" s="15"/>
      <c r="K6" s="15"/>
      <c r="L6" s="15"/>
      <c r="M6" s="15"/>
    </row>
    <row r="7" spans="1:13" x14ac:dyDescent="0.25">
      <c r="A7" s="7" t="s">
        <v>5</v>
      </c>
      <c r="B7" s="7" t="s">
        <v>1</v>
      </c>
      <c r="C7" s="7" t="s">
        <v>12</v>
      </c>
      <c r="D7" s="7" t="s">
        <v>16</v>
      </c>
      <c r="E7" s="7" t="s">
        <v>10</v>
      </c>
      <c r="F7" s="6" t="s">
        <v>14</v>
      </c>
      <c r="G7" s="7" t="s">
        <v>9</v>
      </c>
      <c r="H7" s="16"/>
      <c r="I7" s="16"/>
      <c r="J7" s="16"/>
      <c r="K7" s="16"/>
      <c r="L7" s="16"/>
      <c r="M7" s="16"/>
    </row>
    <row r="8" spans="1:13" ht="15.75" thickBot="1" x14ac:dyDescent="0.3">
      <c r="A8" s="8"/>
      <c r="B8" s="8"/>
      <c r="C8" s="9" t="s">
        <v>11</v>
      </c>
      <c r="D8" s="9" t="s">
        <v>13</v>
      </c>
      <c r="E8" s="9"/>
      <c r="F8" s="9" t="s">
        <v>0</v>
      </c>
      <c r="G8" s="9" t="s">
        <v>17</v>
      </c>
      <c r="H8" s="20"/>
      <c r="I8" s="16"/>
      <c r="J8" s="16"/>
      <c r="K8" s="16"/>
      <c r="L8" s="16"/>
      <c r="M8" s="16"/>
    </row>
    <row r="9" spans="1:13" x14ac:dyDescent="0.25">
      <c r="A9" s="10"/>
      <c r="B9" s="1"/>
      <c r="C9" s="1"/>
      <c r="D9" s="4"/>
      <c r="E9" s="4"/>
      <c r="F9" s="1"/>
      <c r="G9" s="4"/>
      <c r="H9" s="17"/>
      <c r="I9" s="17"/>
      <c r="J9" s="17"/>
      <c r="K9" s="17"/>
      <c r="L9" s="17"/>
      <c r="M9" s="17"/>
    </row>
    <row r="10" spans="1:13" x14ac:dyDescent="0.25">
      <c r="A10" s="11" t="s">
        <v>4</v>
      </c>
      <c r="B10" s="3">
        <f>350.13+850</f>
        <v>1200.1300000000001</v>
      </c>
      <c r="C10" s="3">
        <f>358.35+850</f>
        <v>1208.3499999999999</v>
      </c>
      <c r="D10" s="3">
        <f>354.25+850</f>
        <v>1204.25</v>
      </c>
      <c r="E10" s="3">
        <f>228.41+850</f>
        <v>1078.4100000000001</v>
      </c>
      <c r="F10" s="3">
        <f>496.77+850</f>
        <v>1346.77</v>
      </c>
      <c r="G10" s="3">
        <f>322.17+850</f>
        <v>1172.17</v>
      </c>
      <c r="H10" s="18"/>
      <c r="I10" s="18"/>
      <c r="J10" s="18"/>
      <c r="K10" s="18"/>
      <c r="L10" s="18"/>
      <c r="M10" s="18"/>
    </row>
    <row r="11" spans="1:13" x14ac:dyDescent="0.25">
      <c r="A11" s="10">
        <v>7</v>
      </c>
      <c r="B11" s="3">
        <f>326.83+850</f>
        <v>1176.83</v>
      </c>
      <c r="C11" s="3">
        <f>334.5+850</f>
        <v>1184.5</v>
      </c>
      <c r="D11" s="3">
        <f>330.67+850</f>
        <v>1180.67</v>
      </c>
      <c r="E11" s="3">
        <f>213.27+850</f>
        <v>1063.27</v>
      </c>
      <c r="F11" s="3">
        <f>463.64+850</f>
        <v>1313.6399999999999</v>
      </c>
      <c r="G11" s="3">
        <f>300.75+850</f>
        <v>1150.75</v>
      </c>
      <c r="H11" s="18"/>
      <c r="I11" s="18"/>
      <c r="J11" s="18"/>
      <c r="K11" s="18"/>
      <c r="L11" s="18"/>
      <c r="M11" s="18"/>
    </row>
    <row r="12" spans="1:13" x14ac:dyDescent="0.25">
      <c r="A12" s="10">
        <v>6</v>
      </c>
      <c r="B12" s="3">
        <f>316.74+850</f>
        <v>1166.74</v>
      </c>
      <c r="C12" s="3">
        <f>324.18+850</f>
        <v>1174.18</v>
      </c>
      <c r="D12" s="3">
        <f>320.47+850</f>
        <v>1170.47</v>
      </c>
      <c r="E12" s="3">
        <f>206.58+850</f>
        <v>1056.58</v>
      </c>
      <c r="F12" s="3">
        <f>449.45+850</f>
        <v>1299.45</v>
      </c>
      <c r="G12" s="3">
        <f>291.44+850</f>
        <v>1141.44</v>
      </c>
      <c r="H12" s="18"/>
      <c r="I12" s="18"/>
      <c r="J12" s="18"/>
      <c r="K12" s="18"/>
      <c r="L12" s="18"/>
      <c r="M12" s="18"/>
    </row>
    <row r="13" spans="1:13" x14ac:dyDescent="0.25">
      <c r="A13" s="10">
        <v>5</v>
      </c>
      <c r="B13" s="3">
        <f>280.56+850</f>
        <v>1130.56</v>
      </c>
      <c r="C13" s="3">
        <f>287.15+850</f>
        <v>1137.1500000000001</v>
      </c>
      <c r="D13" s="3">
        <f>283.87+850</f>
        <v>1133.8699999999999</v>
      </c>
      <c r="E13" s="3">
        <f>182.98+850</f>
        <v>1032.98</v>
      </c>
      <c r="F13" s="3">
        <f>398.12+850</f>
        <v>1248.1199999999999</v>
      </c>
      <c r="G13" s="3">
        <f>258.15+850</f>
        <v>1108.1500000000001</v>
      </c>
      <c r="H13" s="18"/>
      <c r="I13" s="18"/>
      <c r="J13" s="18"/>
      <c r="K13" s="18"/>
      <c r="L13" s="18"/>
      <c r="M13" s="18"/>
    </row>
    <row r="14" spans="1:13" x14ac:dyDescent="0.25">
      <c r="A14" s="10">
        <v>4</v>
      </c>
      <c r="B14" s="3">
        <f>259.07+850</f>
        <v>1109.07</v>
      </c>
      <c r="C14" s="3">
        <f>265.15+850</f>
        <v>1115.1500000000001</v>
      </c>
      <c r="D14" s="3">
        <f>262.11+850</f>
        <v>1112.1100000000001</v>
      </c>
      <c r="E14" s="3">
        <f>168.97+850</f>
        <v>1018.97</v>
      </c>
      <c r="F14" s="3">
        <f>367.61+850</f>
        <v>1217.6100000000001</v>
      </c>
      <c r="G14" s="3">
        <f>238.37+850</f>
        <v>1088.3699999999999</v>
      </c>
      <c r="H14" s="18"/>
      <c r="I14" s="18"/>
      <c r="J14" s="18"/>
      <c r="K14" s="18"/>
      <c r="L14" s="18"/>
      <c r="M14" s="18"/>
    </row>
    <row r="15" spans="1:13" x14ac:dyDescent="0.25">
      <c r="A15" s="10">
        <v>3</v>
      </c>
      <c r="B15" s="3">
        <f>212.81+850</f>
        <v>1062.81</v>
      </c>
      <c r="C15" s="3">
        <f>217.81+850</f>
        <v>1067.81</v>
      </c>
      <c r="D15" s="3">
        <f>215.31+850</f>
        <v>1065.31</v>
      </c>
      <c r="E15" s="3">
        <f>138.69+850</f>
        <v>988.69</v>
      </c>
      <c r="F15" s="3">
        <f>302.1+850</f>
        <v>1152.0999999999999</v>
      </c>
      <c r="G15" s="3">
        <f>195.78+850</f>
        <v>1045.78</v>
      </c>
      <c r="H15" s="18"/>
      <c r="I15" s="18"/>
      <c r="J15" s="18"/>
      <c r="K15" s="18"/>
      <c r="L15" s="18"/>
      <c r="M15" s="18"/>
    </row>
    <row r="16" spans="1:13" x14ac:dyDescent="0.25">
      <c r="A16" s="10">
        <v>2</v>
      </c>
      <c r="B16" s="3">
        <f>151.84+850</f>
        <v>1001.84</v>
      </c>
      <c r="C16" s="3">
        <f>155.4+850</f>
        <v>1005.4</v>
      </c>
      <c r="D16" s="3">
        <f>153.62+850</f>
        <v>1003.62</v>
      </c>
      <c r="E16" s="3">
        <f>99.14+850</f>
        <v>949.14</v>
      </c>
      <c r="F16" s="3">
        <f>215.33+850</f>
        <v>1065.33</v>
      </c>
      <c r="G16" s="3">
        <f>139.74+850</f>
        <v>989.74</v>
      </c>
      <c r="H16" s="18"/>
      <c r="I16" s="18"/>
      <c r="J16" s="18"/>
      <c r="K16" s="18"/>
      <c r="L16" s="18"/>
      <c r="M16" s="18"/>
    </row>
    <row r="17" spans="1:13" x14ac:dyDescent="0.25">
      <c r="A17" s="10">
        <v>1</v>
      </c>
      <c r="B17" s="3">
        <f>144.69+850</f>
        <v>994.69</v>
      </c>
      <c r="C17" s="3">
        <f>148.09+850</f>
        <v>998.09</v>
      </c>
      <c r="D17" s="3">
        <f>146.39+850</f>
        <v>996.39</v>
      </c>
      <c r="E17" s="3">
        <f>94.37+850</f>
        <v>944.37</v>
      </c>
      <c r="F17" s="3">
        <f>205.31+850</f>
        <v>1055.31</v>
      </c>
      <c r="G17" s="3">
        <f>133.13+850</f>
        <v>983.13</v>
      </c>
      <c r="H17" s="18"/>
      <c r="I17" s="18"/>
      <c r="J17" s="18"/>
      <c r="K17" s="18"/>
      <c r="L17" s="18"/>
      <c r="M17" s="18"/>
    </row>
    <row r="18" spans="1:13" ht="15.75" thickBot="1" x14ac:dyDescent="0.3">
      <c r="A18" s="12"/>
      <c r="B18" s="2"/>
      <c r="C18" s="2"/>
      <c r="D18" s="2"/>
      <c r="E18" s="2"/>
      <c r="F18" s="2"/>
      <c r="G18" s="2"/>
    </row>
    <row r="21" spans="1:13" ht="15.75" thickBot="1" x14ac:dyDescent="0.3"/>
    <row r="22" spans="1:13" x14ac:dyDescent="0.25">
      <c r="A22" s="5"/>
      <c r="B22" s="5"/>
      <c r="C22" s="5"/>
      <c r="D22" s="5"/>
      <c r="E22" s="5"/>
      <c r="F22" s="5"/>
      <c r="G22" s="5"/>
      <c r="H22" s="15"/>
    </row>
    <row r="23" spans="1:13" x14ac:dyDescent="0.25">
      <c r="A23" s="7" t="s">
        <v>5</v>
      </c>
      <c r="B23" s="7" t="s">
        <v>18</v>
      </c>
      <c r="C23" s="7" t="s">
        <v>2</v>
      </c>
      <c r="D23" s="7" t="s">
        <v>8</v>
      </c>
      <c r="E23" s="7" t="s">
        <v>7</v>
      </c>
      <c r="F23" s="7" t="s">
        <v>6</v>
      </c>
      <c r="G23" s="7" t="s">
        <v>3</v>
      </c>
      <c r="H23" s="16"/>
    </row>
    <row r="24" spans="1:13" ht="15.75" thickBot="1" x14ac:dyDescent="0.3">
      <c r="A24" s="8"/>
      <c r="B24" s="14" t="s">
        <v>19</v>
      </c>
      <c r="C24" s="9"/>
      <c r="D24" s="9"/>
      <c r="E24" s="9"/>
      <c r="F24" s="9"/>
      <c r="G24" s="9"/>
      <c r="H24" s="16"/>
    </row>
    <row r="25" spans="1:13" x14ac:dyDescent="0.25">
      <c r="A25" s="10"/>
      <c r="B25" s="4"/>
      <c r="C25" s="4"/>
      <c r="D25" s="4"/>
      <c r="E25" s="4"/>
      <c r="F25" s="4"/>
      <c r="G25" s="4"/>
      <c r="H25" s="17"/>
    </row>
    <row r="26" spans="1:13" x14ac:dyDescent="0.25">
      <c r="A26" s="11" t="s">
        <v>4</v>
      </c>
      <c r="B26" s="3">
        <f>436.72+850</f>
        <v>1286.72</v>
      </c>
      <c r="C26" s="3">
        <f>150.32+850</f>
        <v>1000.3199999999999</v>
      </c>
      <c r="D26" s="3">
        <f>124.34+850</f>
        <v>974.34</v>
      </c>
      <c r="E26" s="3">
        <f>395.64+850</f>
        <v>1245.6399999999999</v>
      </c>
      <c r="F26" s="3">
        <f>395.64+850</f>
        <v>1245.6399999999999</v>
      </c>
      <c r="G26" s="3">
        <f>253.53+850</f>
        <v>1103.53</v>
      </c>
      <c r="H26" s="18"/>
    </row>
    <row r="27" spans="1:13" x14ac:dyDescent="0.25">
      <c r="A27" s="10">
        <v>7</v>
      </c>
      <c r="B27" s="3">
        <f>407.61+850</f>
        <v>1257.6100000000001</v>
      </c>
      <c r="C27" s="3">
        <f>140.41+850</f>
        <v>990.41</v>
      </c>
      <c r="D27" s="3">
        <f>116.18+850</f>
        <v>966.18000000000006</v>
      </c>
      <c r="E27" s="3">
        <f>369.29+850</f>
        <v>1219.29</v>
      </c>
      <c r="F27" s="3">
        <f>369.29+850</f>
        <v>1219.29</v>
      </c>
      <c r="G27" s="3">
        <f>236.71+850</f>
        <v>1086.71</v>
      </c>
      <c r="H27" s="18"/>
    </row>
    <row r="28" spans="1:13" x14ac:dyDescent="0.25">
      <c r="A28" s="10">
        <v>6</v>
      </c>
      <c r="B28" s="3">
        <f>395.1+850</f>
        <v>1245.0999999999999</v>
      </c>
      <c r="C28" s="3">
        <f>135.9+850</f>
        <v>985.9</v>
      </c>
      <c r="D28" s="3">
        <f>112.39+850</f>
        <v>962.39</v>
      </c>
      <c r="E28" s="3">
        <f>357.92+850</f>
        <v>1207.92</v>
      </c>
      <c r="F28" s="3">
        <f>357.92+850</f>
        <v>1207.92</v>
      </c>
      <c r="G28" s="3">
        <f>229.31+850</f>
        <v>1079.31</v>
      </c>
      <c r="H28" s="18"/>
    </row>
    <row r="29" spans="1:13" x14ac:dyDescent="0.25">
      <c r="A29" s="10">
        <v>5</v>
      </c>
      <c r="B29" s="3">
        <f>349.98+850</f>
        <v>1199.98</v>
      </c>
      <c r="C29" s="3">
        <f>120.38+850</f>
        <v>970.38</v>
      </c>
      <c r="D29" s="3">
        <f>99.55+850</f>
        <v>949.55</v>
      </c>
      <c r="E29" s="3">
        <f>317.04+850</f>
        <v>1167.04</v>
      </c>
      <c r="F29" s="3">
        <f>317.04+850</f>
        <v>1167.04</v>
      </c>
      <c r="G29" s="3">
        <f>203.12+850</f>
        <v>1053.1199999999999</v>
      </c>
      <c r="H29" s="18"/>
    </row>
    <row r="30" spans="1:13" x14ac:dyDescent="0.25">
      <c r="A30" s="10">
        <v>4</v>
      </c>
      <c r="B30" s="3">
        <f>323.16+850</f>
        <v>1173.1600000000001</v>
      </c>
      <c r="C30" s="3">
        <f>111.16+850</f>
        <v>961.16</v>
      </c>
      <c r="D30" s="3">
        <f>91.93+850</f>
        <v>941.93000000000006</v>
      </c>
      <c r="E30" s="3">
        <f>292.75+850</f>
        <v>1142.75</v>
      </c>
      <c r="F30" s="3">
        <f>292.75+850</f>
        <v>1142.75</v>
      </c>
      <c r="G30" s="3">
        <f>187.56+850</f>
        <v>1037.56</v>
      </c>
      <c r="H30" s="18"/>
    </row>
    <row r="31" spans="1:13" x14ac:dyDescent="0.25">
      <c r="A31" s="10">
        <v>3</v>
      </c>
      <c r="B31" s="3">
        <f>265.53+850</f>
        <v>1115.53</v>
      </c>
      <c r="C31" s="3">
        <f>91.13+850</f>
        <v>941.13</v>
      </c>
      <c r="D31" s="3">
        <f>75.31+850</f>
        <v>925.31</v>
      </c>
      <c r="E31" s="3">
        <f>240.52+850</f>
        <v>1090.52</v>
      </c>
      <c r="F31" s="3">
        <f>240.52+850</f>
        <v>1090.52</v>
      </c>
      <c r="G31" s="3">
        <f>153.98+850</f>
        <v>1003.98</v>
      </c>
      <c r="H31" s="18"/>
    </row>
    <row r="32" spans="1:13" x14ac:dyDescent="0.25">
      <c r="A32" s="10">
        <v>2</v>
      </c>
      <c r="B32" s="3">
        <f>189.33+850</f>
        <v>1039.33</v>
      </c>
      <c r="C32" s="3">
        <f>65.33+850</f>
        <v>915.33</v>
      </c>
      <c r="D32" s="3">
        <f>54.08+850</f>
        <v>904.08</v>
      </c>
      <c r="E32" s="3">
        <f>171.54+850</f>
        <v>1021.54</v>
      </c>
      <c r="F32" s="3">
        <f>171.54+850</f>
        <v>1021.54</v>
      </c>
      <c r="G32" s="3">
        <f>110.01+850</f>
        <v>960.01</v>
      </c>
      <c r="H32" s="18"/>
    </row>
    <row r="33" spans="1:8" x14ac:dyDescent="0.25">
      <c r="A33" s="10">
        <v>1</v>
      </c>
      <c r="B33" s="3">
        <f>180.48+850</f>
        <v>1030.48</v>
      </c>
      <c r="C33" s="3">
        <f>62.08+850</f>
        <v>912.08</v>
      </c>
      <c r="D33" s="3">
        <f>51.35+850</f>
        <v>901.35</v>
      </c>
      <c r="E33" s="3">
        <f>163.5+850</f>
        <v>1013.5</v>
      </c>
      <c r="F33" s="3">
        <f>163.5+850</f>
        <v>1013.5</v>
      </c>
      <c r="G33" s="3">
        <f>104.75+850</f>
        <v>954.75</v>
      </c>
      <c r="H33" s="18"/>
    </row>
    <row r="34" spans="1:8" ht="15.75" thickBot="1" x14ac:dyDescent="0.3">
      <c r="A34" s="12"/>
      <c r="B34" s="2"/>
      <c r="C34" s="2"/>
      <c r="D34" s="2"/>
      <c r="E34" s="2"/>
      <c r="F34" s="2"/>
      <c r="G34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Telecom 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Berola Paola Maria</dc:creator>
  <cp:lastModifiedBy>Berola Paola Maria</cp:lastModifiedBy>
  <cp:lastPrinted>2012-06-06T13:34:52Z</cp:lastPrinted>
  <dcterms:created xsi:type="dcterms:W3CDTF">2012-06-06T12:46:10Z</dcterms:created>
  <dcterms:modified xsi:type="dcterms:W3CDTF">2012-06-06T14:47:59Z</dcterms:modified>
</cp:coreProperties>
</file>